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53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<sst xmlns="http://schemas.openxmlformats.org/spreadsheetml/2006/main" count="59" uniqueCount="56">
  <si>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Spalte/Zeile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</si>
  <si>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</si>
  <si>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</si>
  <si>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</si>
  <si>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</si>
  <si>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</si>
  <si>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</si>
  <si>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</si>
  <si>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</si>
  <si>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</si>
  <si>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</si>
  <si>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</si>
  <si>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</si>
  <si>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</si>
  <si>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Mitarbeiter</t>
  </si>
  <si>
    <t>Gratifikation</t>
  </si>
  <si>
    <t>Vertreter</t>
  </si>
  <si>
    <t>seit</t>
  </si>
  <si>
    <t>in Jahren</t>
  </si>
  <si>
    <t>Umsatzziel</t>
  </si>
  <si>
    <t>Umsatz</t>
  </si>
  <si>
    <t>Ziel erreicht?</t>
  </si>
  <si>
    <t>Erfüllung in %</t>
  </si>
  <si>
    <t>Provi-sions-satz</t>
  </si>
  <si>
    <t>Provi-sion</t>
  </si>
  <si>
    <t>Reise nach Rom</t>
  </si>
  <si>
    <t>Reise nach Berlin</t>
  </si>
  <si>
    <t>Nach-schulung</t>
  </si>
  <si>
    <t>Ge-schenk-korb</t>
  </si>
  <si>
    <t>Müller</t>
  </si>
  <si>
    <t>Schmitz</t>
  </si>
  <si>
    <t>Meyer</t>
  </si>
  <si>
    <t>Huber</t>
  </si>
  <si>
    <t>Krämer</t>
  </si>
  <si>
    <t>Gesamter Umsatz</t>
  </si>
  <si>
    <t>Höchster Umsatz</t>
  </si>
  <si>
    <t>niedrister Umsatz</t>
  </si>
  <si>
    <t>Umsatz im Durchschnitt</t>
  </si>
  <si>
    <t>Umsatz ab</t>
  </si>
  <si>
    <t>Provisions-satz</t>
  </si>
  <si>
    <t>Beschäfti-gungsdauer mindestens</t>
  </si>
  <si>
    <t>Ziel erreicht</t>
  </si>
  <si>
    <t>Rom</t>
  </si>
  <si>
    <t>ja</t>
  </si>
  <si>
    <t>Berlin</t>
  </si>
  <si>
    <t>keine Reise nach Rom</t>
  </si>
  <si>
    <t>und</t>
  </si>
  <si>
    <t>Beschäfti-gungsdauer höchstens</t>
  </si>
  <si>
    <t xml:space="preserve">Nachschulung: </t>
  </si>
  <si>
    <t>nein</t>
  </si>
  <si>
    <t>oder</t>
  </si>
  <si>
    <t>Geschenkkorb</t>
  </si>
  <si>
    <t>einen Geschenkkorb erhält jeder, der keine Gratifikation bekommen hat.</t>
  </si>
  <si>
    <r>
      <t xml:space="preserve">Beträgt die </t>
    </r>
    <r>
      <rPr>
        <b/>
        <i/>
        <sz val="10"/>
        <rFont val="Arial"/>
        <family val="2"/>
      </rPr>
      <t>Zielübererfüllung</t>
    </r>
    <r>
      <rPr>
        <sz val="10"/>
        <rFont val="Arial"/>
        <family val="2"/>
      </rPr>
      <t xml:space="preserve"> mehr als 20%, dann erhält man auch einen. </t>
    </r>
  </si>
  <si>
    <t>Fülle die Lücken aus!</t>
  </si>
  <si>
    <t>aktuelles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</si>
</sst>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7];[Red]\-#,##0\ [$€-407]"/>
    <numFmt numFmtId="165" formatCode="_-* #,##0.00\ [$€-407]_-;\-* #,##0.00\ [$€-407]_-;_-* &quot;-&quot;??\ [$€-407]_-;_-@_-"/>
    <numFmt numFmtId="166" formatCode="_-* #,##0.0\ [$€-407]_-;\-* #,##0.0\ [$€-407]_-;_-* &quot;-&quot;??\ [$€-407]_-;_-@_-"/>
    <numFmt numFmtId="167" formatCode="_-* #,##0\ [$€-407]_-;\-* #,##0\ [$€-407]_-;_-* &quot;-&quot;??\ [$€-407]_-;_-@_-"/>
  </numFmts>
  <fonts count="41">
    <font>
      <sz val="10"/>
      <name val="Arial"/>
      <family val="2"/>
    </font>
    <font>
      <b/>
      <sz val="10"/>
      <name val="Arial"/>
      <family val="2"/>
    </font>
    <font>
      <b/>
      <i/>
      <sz val="12"/>
      <name val="Chalkboard"/>
      <family val="4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7" borderId="10" xfId="0" applyFont="1" applyFill="1" applyBorder="1" applyAlignment="1">
      <alignment horizontal="center"/>
    </xf>
    <xf numFmtId="9" fontId="3" fillId="7" borderId="10" xfId="0" applyNumberFormat="1" applyFont="1" applyFill="1" applyBorder="1" applyAlignment="1">
      <alignment/>
    </xf>
    <xf numFmtId="9" fontId="2" fillId="7" borderId="10" xfId="0" applyNumberFormat="1" applyFont="1" applyFill="1" applyBorder="1" applyAlignment="1">
      <alignment horizontal="center"/>
    </xf>
    <xf numFmtId="164" fontId="2" fillId="7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2" fillId="1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N4" sqref="N4"/>
    </sheetView>
  </sheetViews>
  <sheetFormatPr defaultColWidth="11.421875" defaultRowHeight="12.75"/>
  <cols>
    <col min="1" max="1" width="7.28125" style="1" customWidth="1"/>
    <col min="3" max="3" width="10.140625" style="0" customWidth="1"/>
    <col min="4" max="4" width="9.8515625" style="0" customWidth="1"/>
    <col min="6" max="6" width="12.8515625" style="0" customWidth="1"/>
    <col min="8" max="8" width="8.421875" style="0" customWidth="1"/>
    <col min="9" max="9" width="7.7109375" style="0" customWidth="1"/>
    <col min="10" max="10" width="9.140625" style="0" customWidth="1"/>
    <col min="11" max="11" width="7.421875" style="0" customWidth="1"/>
    <col min="12" max="12" width="7.28125" style="0" bestFit="1" customWidth="1"/>
    <col min="13" max="13" width="8.28125" style="0" customWidth="1"/>
    <col min="14" max="14" width="15.00390625" style="0" bestFit="1" customWidth="1"/>
    <col min="17" max="17" width="12.421875" style="0" bestFit="1" customWidth="1"/>
  </cols>
  <sheetData>
    <row r="1" spans="1:14" s="3" customFormat="1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s="6" customFormat="1" ht="12.75" customHeight="1">
      <c r="A2" s="2">
        <v>1</v>
      </c>
      <c r="B2" s="4"/>
      <c r="C2" s="24" t="s">
        <v>14</v>
      </c>
      <c r="D2" s="24"/>
      <c r="E2" s="4"/>
      <c r="F2" s="4"/>
      <c r="G2" s="4"/>
      <c r="H2" s="4"/>
      <c r="I2" s="5"/>
      <c r="J2" s="5"/>
      <c r="K2" s="25" t="s">
        <v>15</v>
      </c>
      <c r="L2" s="25"/>
      <c r="M2" s="25"/>
      <c r="N2" s="25"/>
    </row>
    <row r="3" spans="1:14" s="6" customFormat="1" ht="38.25">
      <c r="A3" s="3">
        <v>2</v>
      </c>
      <c r="B3" s="5" t="s">
        <v>16</v>
      </c>
      <c r="C3" s="7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7" t="s">
        <v>28</v>
      </c>
    </row>
    <row r="4" spans="1:14" ht="15">
      <c r="A4" s="2">
        <v>3</v>
      </c>
      <c r="B4" s="4" t="s">
        <v>29</v>
      </c>
      <c r="C4" s="4">
        <v>2000</v>
      </c>
      <c r="D4" s="19">
        <f>$R$5-C4</f>
        <v>20</v>
      </c>
      <c r="E4" s="8">
        <v>100000</v>
      </c>
      <c r="F4" s="8">
        <v>123000</v>
      </c>
      <c r="G4" s="15" t="str">
        <f>IF(F4&gt;=E4,"JA","NEIN")</f>
        <v>JA</v>
      </c>
      <c r="H4" s="16">
        <f>F4/E4</f>
        <v>1.23</v>
      </c>
      <c r="I4" s="17">
        <f>IF(F4&gt;$B$19,$C$19,IF(F4&gt;$B$18,$C$18,IF(F4&gt;$B$17,$C$17,$C$16)))</f>
        <v>0.05</v>
      </c>
      <c r="J4" s="18">
        <f>F4*I4</f>
        <v>6150</v>
      </c>
      <c r="K4" s="15" t="str">
        <f>IF(G4=$H$16,$F$16,"")</f>
        <v>Rom</v>
      </c>
      <c r="L4" s="18" t="str">
        <f>IF(G4=$H$17,$F$17,"")</f>
        <v>Berlin</v>
      </c>
      <c r="M4" s="18" t="str">
        <f>IF(G4=$H$21,"Ja","Nein")</f>
        <v>Nein</v>
      </c>
      <c r="N4" s="15">
        <f>IF(G4=$H$21,"Geschenkkorb","")</f>
      </c>
    </row>
    <row r="5" spans="1:18" ht="15">
      <c r="A5" s="3">
        <v>4</v>
      </c>
      <c r="B5" s="4" t="s">
        <v>30</v>
      </c>
      <c r="C5" s="4">
        <v>2010</v>
      </c>
      <c r="D5" s="19">
        <f>$R$5-C5</f>
        <v>10</v>
      </c>
      <c r="E5" s="8">
        <v>120000</v>
      </c>
      <c r="F5" s="8">
        <v>95000</v>
      </c>
      <c r="G5" s="15" t="str">
        <f>IF(F5&gt;=E5,"JA","NEIN")</f>
        <v>NEIN</v>
      </c>
      <c r="H5" s="16">
        <f>F5/E5</f>
        <v>0.7916666666666666</v>
      </c>
      <c r="I5" s="17">
        <f>IF(F5&gt;$B$19,$C$19,IF(F5&gt;$B$18,$C$18,IF(F5&gt;$B$17,$C$17,$C$16)))</f>
        <v>0.03</v>
      </c>
      <c r="J5" s="18">
        <f>F5*I5</f>
        <v>2850</v>
      </c>
      <c r="K5" s="15">
        <f>IF(G5=$H$16,$F$16,"")</f>
      </c>
      <c r="L5" s="18">
        <f>IF(G5=$H$17,$F$17,"")</f>
      </c>
      <c r="M5" s="18" t="str">
        <f>IF(G5=$H$21,"Ja","Nein")</f>
        <v>Ja</v>
      </c>
      <c r="N5" s="15" t="str">
        <f>IF(G5=$H$21,"Geschenkkorb","")</f>
        <v>Geschenkkorb</v>
      </c>
      <c r="Q5" t="s">
        <v>55</v>
      </c>
      <c r="R5">
        <v>2020</v>
      </c>
    </row>
    <row r="6" spans="1:14" ht="15">
      <c r="A6" s="2">
        <v>5</v>
      </c>
      <c r="B6" s="4" t="s">
        <v>31</v>
      </c>
      <c r="C6" s="4">
        <v>2017</v>
      </c>
      <c r="D6" s="19">
        <f>$R$5-C6</f>
        <v>3</v>
      </c>
      <c r="E6" s="8">
        <v>80000</v>
      </c>
      <c r="F6" s="8">
        <v>100000</v>
      </c>
      <c r="G6" s="15" t="str">
        <f>IF(F6&gt;=E6,"JA","NEIN")</f>
        <v>JA</v>
      </c>
      <c r="H6" s="16">
        <f>F6/E6</f>
        <v>1.25</v>
      </c>
      <c r="I6" s="17">
        <f>IF(F6&gt;$B$19,$C$19,IF(F6&gt;$B$18,$C$18,IF(F6&gt;$B$17,$C$17,$C$16)))</f>
        <v>0.03</v>
      </c>
      <c r="J6" s="18">
        <f>F6*I6</f>
        <v>3000</v>
      </c>
      <c r="K6" s="15" t="str">
        <f>IF(G6=$H$16,$F$16,"")</f>
        <v>Rom</v>
      </c>
      <c r="L6" s="18" t="str">
        <f>IF(G6=$H$17,$F$17,"")</f>
        <v>Berlin</v>
      </c>
      <c r="M6" s="18" t="str">
        <f>IF(G6=$H$21,"Ja","Nein")</f>
        <v>Nein</v>
      </c>
      <c r="N6" s="15">
        <f>IF(G6=$H$21,"Geschenkkorb","")</f>
      </c>
    </row>
    <row r="7" spans="1:14" ht="15">
      <c r="A7" s="3">
        <v>6</v>
      </c>
      <c r="B7" s="4" t="s">
        <v>32</v>
      </c>
      <c r="C7" s="4">
        <v>2012</v>
      </c>
      <c r="D7" s="19">
        <f>$R$5-C7</f>
        <v>8</v>
      </c>
      <c r="E7" s="8">
        <v>75000</v>
      </c>
      <c r="F7" s="8">
        <v>71000</v>
      </c>
      <c r="G7" s="15" t="str">
        <f>IF(F7&gt;=E7,"JA","NEIN")</f>
        <v>NEIN</v>
      </c>
      <c r="H7" s="16">
        <f>F7/E7</f>
        <v>0.9466666666666667</v>
      </c>
      <c r="I7" s="17">
        <f>IF(F7&gt;$B$19,$C$19,IF(F7&gt;$B$18,$C$18,IF(F7&gt;$B$17,$C$17,$C$16)))</f>
        <v>0.02</v>
      </c>
      <c r="J7" s="18">
        <f>F7*I7</f>
        <v>1420</v>
      </c>
      <c r="K7" s="15">
        <f>IF(G7=$H$16,$F$16,"")</f>
      </c>
      <c r="L7" s="18">
        <f>IF(G7=$H$17,$F$17,"")</f>
      </c>
      <c r="M7" s="18" t="str">
        <f>IF(G7=$H$21,"Ja","Nein")</f>
        <v>Ja</v>
      </c>
      <c r="N7" s="15" t="str">
        <f>IF(G7=$H$21,"Geschenkkorb","")</f>
        <v>Geschenkkorb</v>
      </c>
    </row>
    <row r="8" spans="1:14" ht="15">
      <c r="A8" s="2">
        <v>7</v>
      </c>
      <c r="B8" s="4" t="s">
        <v>33</v>
      </c>
      <c r="C8" s="4">
        <v>2014</v>
      </c>
      <c r="D8" s="19">
        <f>$R$5-C8</f>
        <v>6</v>
      </c>
      <c r="E8" s="8">
        <v>110000</v>
      </c>
      <c r="F8" s="8">
        <v>110000</v>
      </c>
      <c r="G8" s="15" t="str">
        <f>IF(F8&gt;=E8,"JA","NEIN")</f>
        <v>JA</v>
      </c>
      <c r="H8" s="16">
        <f>F8/E8</f>
        <v>1</v>
      </c>
      <c r="I8" s="17">
        <f>IF(F8&gt;$B$19,$C$19,IF(F8&gt;$B$18,$C$18,IF(F8&gt;$B$17,$C$17,$C$16)))</f>
        <v>0.04</v>
      </c>
      <c r="J8" s="18">
        <f>F8*I8</f>
        <v>4400</v>
      </c>
      <c r="K8" s="15" t="str">
        <f>IF(G8=$H$16,$F$16,"")</f>
        <v>Rom</v>
      </c>
      <c r="L8" s="18" t="str">
        <f>IF(G8=$H$17,$F$17,"")</f>
        <v>Berlin</v>
      </c>
      <c r="M8" s="18" t="str">
        <f>IF(G8=$H$21,"Ja","Nein")</f>
        <v>Nein</v>
      </c>
      <c r="N8" s="15">
        <f>IF(G8=$H$21,"Geschenkkorb","")</f>
      </c>
    </row>
    <row r="9" ht="12.75">
      <c r="A9" s="3">
        <v>8</v>
      </c>
    </row>
    <row r="10" spans="1:6" ht="15">
      <c r="A10" s="2">
        <v>9</v>
      </c>
      <c r="B10" s="4" t="s">
        <v>34</v>
      </c>
      <c r="C10" s="4"/>
      <c r="D10" s="21">
        <f>SUM(F4:F8)</f>
        <v>499000</v>
      </c>
      <c r="E10" s="21"/>
      <c r="F10" s="21"/>
    </row>
    <row r="11" spans="1:15" ht="15">
      <c r="A11" s="3">
        <v>10</v>
      </c>
      <c r="B11" s="20" t="s">
        <v>35</v>
      </c>
      <c r="C11" s="20"/>
      <c r="D11" s="21">
        <f>MAX(F4:F8)</f>
        <v>123000</v>
      </c>
      <c r="E11" s="21"/>
      <c r="F11" s="21"/>
      <c r="H11" s="23" t="s">
        <v>54</v>
      </c>
      <c r="I11" s="23"/>
      <c r="J11" s="23"/>
      <c r="K11" s="23"/>
      <c r="L11" s="23"/>
      <c r="M11" s="23"/>
      <c r="N11" s="23"/>
      <c r="O11" s="23"/>
    </row>
    <row r="12" spans="1:9" s="9" customFormat="1" ht="15">
      <c r="A12" s="2">
        <v>11</v>
      </c>
      <c r="B12" s="20" t="s">
        <v>36</v>
      </c>
      <c r="C12" s="20"/>
      <c r="D12" s="21">
        <f>MIN(F4:F8)</f>
        <v>71000</v>
      </c>
      <c r="E12" s="21"/>
      <c r="F12" s="21"/>
      <c r="G12"/>
      <c r="H12"/>
      <c r="I12"/>
    </row>
    <row r="13" spans="1:6" ht="15">
      <c r="A13" s="3">
        <v>12</v>
      </c>
      <c r="B13" s="20" t="s">
        <v>37</v>
      </c>
      <c r="C13" s="20"/>
      <c r="D13" s="21">
        <f>AVERAGE(F4:F8)</f>
        <v>99800</v>
      </c>
      <c r="E13" s="21"/>
      <c r="F13" s="21"/>
    </row>
    <row r="14" ht="12.75">
      <c r="A14" s="2">
        <v>13</v>
      </c>
    </row>
    <row r="15" spans="1:10" ht="51">
      <c r="A15" s="3">
        <v>14</v>
      </c>
      <c r="B15" s="5" t="s">
        <v>38</v>
      </c>
      <c r="C15" s="5" t="s">
        <v>39</v>
      </c>
      <c r="D15" s="9"/>
      <c r="F15" s="5" t="s">
        <v>15</v>
      </c>
      <c r="G15" s="5" t="s">
        <v>40</v>
      </c>
      <c r="H15" s="5" t="s">
        <v>41</v>
      </c>
      <c r="I15" s="10"/>
      <c r="J15" s="4"/>
    </row>
    <row r="16" spans="1:10" ht="12.75">
      <c r="A16" s="2">
        <v>15</v>
      </c>
      <c r="B16" s="8">
        <v>0</v>
      </c>
      <c r="C16" s="11">
        <v>0.02</v>
      </c>
      <c r="F16" s="4" t="s">
        <v>42</v>
      </c>
      <c r="G16" s="12">
        <v>6</v>
      </c>
      <c r="H16" s="12" t="s">
        <v>43</v>
      </c>
      <c r="I16" s="4"/>
      <c r="J16" s="4"/>
    </row>
    <row r="17" spans="1:11" ht="12.75">
      <c r="A17" s="3">
        <v>16</v>
      </c>
      <c r="B17" s="8">
        <v>80000</v>
      </c>
      <c r="C17" s="11">
        <v>0.03</v>
      </c>
      <c r="F17" s="4" t="s">
        <v>44</v>
      </c>
      <c r="G17" s="12">
        <v>2</v>
      </c>
      <c r="H17" s="12" t="s">
        <v>43</v>
      </c>
      <c r="I17" s="20" t="s">
        <v>45</v>
      </c>
      <c r="J17" s="20"/>
      <c r="K17" s="20"/>
    </row>
    <row r="18" spans="1:8" ht="12.75">
      <c r="A18" s="2">
        <v>17</v>
      </c>
      <c r="B18" s="8">
        <v>100000</v>
      </c>
      <c r="C18" s="11">
        <v>0.04</v>
      </c>
      <c r="G18" s="22" t="s">
        <v>46</v>
      </c>
      <c r="H18" s="22"/>
    </row>
    <row r="19" spans="1:3" ht="12.75">
      <c r="A19" s="3">
        <v>18</v>
      </c>
      <c r="B19" s="8">
        <v>120000</v>
      </c>
      <c r="C19" s="11">
        <v>0.05</v>
      </c>
    </row>
    <row r="20" spans="1:8" ht="38.25">
      <c r="A20" s="2">
        <v>19</v>
      </c>
      <c r="F20" s="4"/>
      <c r="G20" s="5" t="s">
        <v>47</v>
      </c>
      <c r="H20" s="5" t="s">
        <v>41</v>
      </c>
    </row>
    <row r="21" spans="1:8" ht="12.75">
      <c r="A21" s="3">
        <v>20</v>
      </c>
      <c r="F21" s="13" t="s">
        <v>48</v>
      </c>
      <c r="G21" s="12">
        <v>3</v>
      </c>
      <c r="H21" s="12" t="s">
        <v>49</v>
      </c>
    </row>
    <row r="22" spans="1:8" ht="12.75">
      <c r="A22" s="2">
        <v>21</v>
      </c>
      <c r="G22" s="22" t="s">
        <v>50</v>
      </c>
      <c r="H22" s="22"/>
    </row>
    <row r="23" ht="12.75">
      <c r="A23" s="3">
        <v>22</v>
      </c>
    </row>
    <row r="24" spans="1:6" ht="12.75">
      <c r="A24" s="2">
        <v>23</v>
      </c>
      <c r="F24" s="14" t="s">
        <v>51</v>
      </c>
    </row>
    <row r="25" spans="1:6" ht="12.75">
      <c r="A25" s="3">
        <v>24</v>
      </c>
      <c r="F25" t="s">
        <v>52</v>
      </c>
    </row>
    <row r="26" spans="1:6" ht="12.75">
      <c r="A26" s="2">
        <v>25</v>
      </c>
      <c r="F26" t="s">
        <v>53</v>
      </c>
    </row>
  </sheetData>
  <sheetProtection selectLockedCells="1" selectUnlockedCells="1"/>
  <mergeCells count="13">
    <mergeCell ref="C2:D2"/>
    <mergeCell ref="K2:N2"/>
    <mergeCell ref="D10:F10"/>
    <mergeCell ref="B11:C11"/>
    <mergeCell ref="D11:F11"/>
    <mergeCell ref="B12:C12"/>
    <mergeCell ref="D12:F12"/>
    <mergeCell ref="B13:C13"/>
    <mergeCell ref="D13:F13"/>
    <mergeCell ref="I17:K17"/>
    <mergeCell ref="G18:H18"/>
    <mergeCell ref="G22:H22"/>
    <mergeCell ref="H11:O1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Schueler</dc:creator>
  <cp:keywords/>
  <dc:description/>
  <cp:lastModifiedBy>Lehrer</cp:lastModifiedBy>
  <dcterms:created xsi:type="dcterms:W3CDTF">2020-09-08T07:57:02Z</dcterms:created>
  <dcterms:modified xsi:type="dcterms:W3CDTF">2020-09-10T07:33:10Z</dcterms:modified>
  <cp:category/>
  <cp:version/>
  <cp:contentType/>
  <cp:contentStatus/>
</cp:coreProperties>
</file>